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ntt\Documents\287 Fire\County Association\community foundation Grant\2020\"/>
    </mc:Choice>
  </mc:AlternateContent>
  <xr:revisionPtr revIDLastSave="0" documentId="13_ncr:1_{AF0DCAEA-DC75-4187-BA8A-E59E294D7D71}" xr6:coauthVersionLast="46" xr6:coauthVersionMax="46" xr10:uidLastSave="{00000000-0000-0000-0000-000000000000}"/>
  <bookViews>
    <workbookView xWindow="-120" yWindow="-120" windowWidth="29040" windowHeight="15840" xr2:uid="{109A0CC5-4BA4-4061-A9B5-6F1800D89CE4}"/>
  </bookViews>
  <sheets>
    <sheet name="2020" sheetId="1" r:id="rId1"/>
    <sheet name="union hi" sheetId="3" state="hidden" r:id="rId2"/>
    <sheet name="chatfield" sheetId="2" state="hidden" r:id="rId3"/>
  </sheets>
  <definedNames>
    <definedName name="_xlnm._FilterDatabase" localSheetId="0" hidden="1">'2020'!$A$5:$Z$32</definedName>
    <definedName name="stations">'2020'!$A$5:$A$29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1" l="1"/>
  <c r="E3" i="1"/>
  <c r="B18" i="1" s="1"/>
  <c r="B28" i="1" l="1"/>
  <c r="B21" i="1"/>
  <c r="B15" i="1"/>
  <c r="B4" i="3"/>
  <c r="C12" i="2"/>
  <c r="C5" i="2"/>
  <c r="X32" i="1" l="1"/>
  <c r="T32" i="1"/>
  <c r="P32" i="1"/>
  <c r="L32" i="1" l="1"/>
  <c r="H32" i="1"/>
  <c r="D32" i="1"/>
  <c r="B14" i="1" l="1"/>
  <c r="B8" i="1"/>
  <c r="B9" i="1"/>
  <c r="B10" i="1"/>
  <c r="B11" i="1"/>
  <c r="B12" i="1"/>
  <c r="B20" i="1"/>
  <c r="B6" i="1"/>
  <c r="B22" i="1"/>
  <c r="B23" i="1"/>
  <c r="B7" i="1"/>
  <c r="B24" i="1"/>
  <c r="B16" i="1"/>
  <c r="B25" i="1"/>
  <c r="B17" i="1"/>
  <c r="B26" i="1"/>
  <c r="B27" i="1"/>
  <c r="B19" i="1"/>
  <c r="B29" i="1"/>
  <c r="B13" i="1"/>
  <c r="B32" i="1"/>
  <c r="B33" i="1" s="1"/>
  <c r="B30" i="1" l="1"/>
  <c r="B31" i="1" s="1"/>
</calcChain>
</file>

<file path=xl/sharedStrings.xml><?xml version="1.0" encoding="utf-8"?>
<sst xmlns="http://schemas.openxmlformats.org/spreadsheetml/2006/main" count="95" uniqueCount="86">
  <si>
    <t>Department</t>
  </si>
  <si>
    <t>287/RC Fire and Rescue</t>
  </si>
  <si>
    <t>Angus</t>
  </si>
  <si>
    <t>Barry</t>
  </si>
  <si>
    <t>Blooming Grove</t>
  </si>
  <si>
    <t>Chatfield</t>
  </si>
  <si>
    <t>Corbet</t>
  </si>
  <si>
    <t>Dawson</t>
  </si>
  <si>
    <t>Emhouse</t>
  </si>
  <si>
    <t>Eureka</t>
  </si>
  <si>
    <t>Frost</t>
  </si>
  <si>
    <t>Kerens</t>
  </si>
  <si>
    <t>Mildred</t>
  </si>
  <si>
    <t>Navarro</t>
  </si>
  <si>
    <t>Navarro Mills</t>
  </si>
  <si>
    <t>Retreat</t>
  </si>
  <si>
    <t>Rice</t>
  </si>
  <si>
    <t>Richland</t>
  </si>
  <si>
    <t>Silver City</t>
  </si>
  <si>
    <t>Southern Oaks</t>
  </si>
  <si>
    <t>Union High</t>
  </si>
  <si>
    <t>Total Award</t>
  </si>
  <si>
    <t>Per Department</t>
  </si>
  <si>
    <t>Amount Remaining</t>
  </si>
  <si>
    <t>Invoice 1 Company</t>
  </si>
  <si>
    <t>Invoice 1 Amount</t>
  </si>
  <si>
    <t>Invoice 1 PO</t>
  </si>
  <si>
    <t>Invoice 2 Company</t>
  </si>
  <si>
    <t>Invoice 2 Amount</t>
  </si>
  <si>
    <t>Invoice 2 PO</t>
  </si>
  <si>
    <t>Invoice 3 Company</t>
  </si>
  <si>
    <t>Invoice 3 Amount</t>
  </si>
  <si>
    <t>Invoice 3 PO</t>
  </si>
  <si>
    <t>.</t>
  </si>
  <si>
    <t>Total Purchase</t>
  </si>
  <si>
    <t>Check 1 #</t>
  </si>
  <si>
    <t>Check 2 #</t>
  </si>
  <si>
    <t>Check 3 #</t>
  </si>
  <si>
    <t>Invoice 4 Company</t>
  </si>
  <si>
    <t>Invoice 4 Amount</t>
  </si>
  <si>
    <t>Invoice 4 PO</t>
  </si>
  <si>
    <t>Check 4 #</t>
  </si>
  <si>
    <t>Invoice 5 Company</t>
  </si>
  <si>
    <t>Invoice 5 Amount</t>
  </si>
  <si>
    <t>Invoice 5 PO</t>
  </si>
  <si>
    <t>Check 5 #</t>
  </si>
  <si>
    <t>Invoice 6 Company</t>
  </si>
  <si>
    <t>Invoice 6 Amount</t>
  </si>
  <si>
    <t>Invoice 6 PO</t>
  </si>
  <si>
    <t>Check 6 #</t>
  </si>
  <si>
    <t>Amount remaining</t>
  </si>
  <si>
    <t>Invoice 7 Company</t>
  </si>
  <si>
    <t>Invoice 7 Amount</t>
  </si>
  <si>
    <t>Invoice 7 PO</t>
  </si>
  <si>
    <t>Check 7 #</t>
  </si>
  <si>
    <t>ebay</t>
  </si>
  <si>
    <t>Oreilly</t>
  </si>
  <si>
    <t>Napa</t>
  </si>
  <si>
    <t>napa</t>
  </si>
  <si>
    <t>Loves</t>
  </si>
  <si>
    <t>Pulse Ox</t>
  </si>
  <si>
    <t>AED Bat</t>
  </si>
  <si>
    <t>AED Pad</t>
  </si>
  <si>
    <t>Purdon</t>
  </si>
  <si>
    <t>Tracking for Navarro Community Foundation Grant 2020</t>
  </si>
  <si>
    <t>Fire Pump Specialty</t>
  </si>
  <si>
    <t>Streetman</t>
  </si>
  <si>
    <t>ESD #1 (Powell)</t>
  </si>
  <si>
    <t>Public Safety Center</t>
  </si>
  <si>
    <t>Wortham VFD</t>
  </si>
  <si>
    <t>Fire End</t>
  </si>
  <si>
    <t>Ennis Transmission</t>
  </si>
  <si>
    <t>Grangier</t>
  </si>
  <si>
    <t>Tires</t>
  </si>
  <si>
    <t>Batteries</t>
  </si>
  <si>
    <t>Clear Signal</t>
  </si>
  <si>
    <t>Huffman</t>
  </si>
  <si>
    <t>MES</t>
  </si>
  <si>
    <t>Misc Reimburse</t>
  </si>
  <si>
    <t>Mustang</t>
  </si>
  <si>
    <t>Total</t>
  </si>
  <si>
    <t>Overrun</t>
  </si>
  <si>
    <t>Clear signal</t>
  </si>
  <si>
    <t>Clar Signal</t>
  </si>
  <si>
    <t>Northern Tool</t>
  </si>
  <si>
    <t>Kopec Doors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</si>
</sst>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1" xfId="0" applyBorder="1"/>
    <xf numFmtId="44" fontId="0" fillId="0" borderId="1" xfId="0" applyNumberFormat="1" applyBorder="1"/>
    <xf numFmtId="0" fontId="0" fillId="2" borderId="1" xfId="0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 wrapText="1"/>
    </xf>
    <xf numFmtId="14" fontId="0" fillId="0" borderId="0" xfId="0" applyNumberFormat="1"/>
    <xf numFmtId="16" fontId="0" fillId="0" borderId="0" xfId="0" applyNumberFormat="1"/>
    <xf numFmtId="0" fontId="0" fillId="0" borderId="1" xfId="0" applyFill="1" applyBorder="1"/>
    <xf numFmtId="44" fontId="0" fillId="0" borderId="1" xfId="1" applyFont="1" applyFill="1" applyBorder="1"/>
    <xf numFmtId="0" fontId="2" fillId="0" borderId="1" xfId="0" applyFont="1" applyFill="1" applyBorder="1"/>
    <xf numFmtId="0" fontId="0" fillId="0" borderId="0" xfId="0" applyFill="1"/>
    <xf numFmtId="0" fontId="0" fillId="0" borderId="2" xfId="0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65FAD-B2D7-4DCE-B2EB-BA1CCA33E1C0}">
  <sheetPr>
    <pageSetUpPr fitToPage="1"/>
  </sheetPr>
  <dimension ref="A1:AE33"/>
  <sheetViews>
    <sheetView tabSelected="1" zoomScale="90" zoomScaleNormal="90" workbookViewId="0"/>
  </sheetViews>
  <sheetFormatPr defaultRowHeight="15" outlineLevelCol="2" x14ac:dyDescent="0.25"/>
  <cols>
    <col min="1" max="1" width="22.5703125" customWidth="1"/>
    <col min="2" max="2" width="15" customWidth="1"/>
    <col min="3" max="3" width="28.140625" hidden="1" customWidth="1" outlineLevel="1"/>
    <col min="4" max="4" width="13.42578125" hidden="1" customWidth="1" outlineLevel="1"/>
    <col min="5" max="5" width="14.140625" hidden="1" customWidth="1" outlineLevel="1"/>
    <col min="6" max="6" width="9.140625" hidden="1" customWidth="1" outlineLevel="1"/>
    <col min="7" max="7" width="28.140625" hidden="1" customWidth="1" outlineLevel="1"/>
    <col min="8" max="8" width="13.85546875" style="1" hidden="1" customWidth="1" outlineLevel="1"/>
    <col min="9" max="9" width="8.85546875" hidden="1" customWidth="1" outlineLevel="1"/>
    <col min="10" max="10" width="9.140625" hidden="1" customWidth="1" outlineLevel="1"/>
    <col min="11" max="11" width="20.28515625" hidden="1" customWidth="1" outlineLevel="2"/>
    <col min="12" max="12" width="12.7109375" style="1" hidden="1" customWidth="1" outlineLevel="2"/>
    <col min="13" max="13" width="8.85546875" hidden="1" customWidth="1" outlineLevel="2"/>
    <col min="14" max="14" width="9.140625" hidden="1" customWidth="1" outlineLevel="2"/>
    <col min="15" max="15" width="13.85546875" hidden="1" customWidth="1" outlineLevel="2"/>
    <col min="16" max="16" width="8.85546875" style="1" hidden="1" customWidth="1" outlineLevel="2"/>
    <col min="17" max="17" width="8.85546875" hidden="1" customWidth="1" outlineLevel="2"/>
    <col min="18" max="18" width="9.140625" hidden="1" customWidth="1" outlineLevel="2"/>
    <col min="19" max="19" width="10.42578125" hidden="1" customWidth="1" outlineLevel="2"/>
    <col min="20" max="20" width="12.7109375" style="1" hidden="1" customWidth="1" outlineLevel="2"/>
    <col min="21" max="21" width="8.85546875" hidden="1" customWidth="1" outlineLevel="2"/>
    <col min="22" max="22" width="9.140625" hidden="1" customWidth="1" outlineLevel="2"/>
    <col min="23" max="23" width="13.42578125" hidden="1" customWidth="1" outlineLevel="2"/>
    <col min="24" max="24" width="9.140625" style="1" hidden="1" customWidth="1" outlineLevel="2"/>
    <col min="25" max="30" width="9.140625" hidden="1" customWidth="1" outlineLevel="2"/>
    <col min="31" max="31" width="9.140625" collapsed="1"/>
  </cols>
  <sheetData>
    <row r="1" spans="1:30" x14ac:dyDescent="0.25">
      <c r="A1" t="s">
        <v>64</v>
      </c>
    </row>
    <row r="3" spans="1:30" hidden="1" x14ac:dyDescent="0.25">
      <c r="A3" t="s">
        <v>21</v>
      </c>
      <c r="B3" s="1">
        <v>40000</v>
      </c>
      <c r="C3" t="s">
        <v>22</v>
      </c>
      <c r="E3" s="2">
        <f>ROUNDDOWN((B3-0)/23,0)</f>
        <v>1739</v>
      </c>
      <c r="G3" s="2"/>
      <c r="I3" s="2"/>
    </row>
    <row r="4" spans="1:30" x14ac:dyDescent="0.25">
      <c r="E4" t="s">
        <v>33</v>
      </c>
    </row>
    <row r="5" spans="1:30" s="3" customFormat="1" ht="45" x14ac:dyDescent="0.25">
      <c r="A5" s="6" t="s">
        <v>0</v>
      </c>
      <c r="B5" s="6" t="s">
        <v>23</v>
      </c>
      <c r="C5" s="6" t="s">
        <v>24</v>
      </c>
      <c r="D5" s="6" t="s">
        <v>25</v>
      </c>
      <c r="E5" s="6" t="s">
        <v>26</v>
      </c>
      <c r="F5" s="6" t="s">
        <v>35</v>
      </c>
      <c r="G5" s="6" t="s">
        <v>27</v>
      </c>
      <c r="H5" s="7" t="s">
        <v>28</v>
      </c>
      <c r="I5" s="6" t="s">
        <v>29</v>
      </c>
      <c r="J5" s="6" t="s">
        <v>36</v>
      </c>
      <c r="K5" s="6" t="s">
        <v>30</v>
      </c>
      <c r="L5" s="7" t="s">
        <v>31</v>
      </c>
      <c r="M5" s="6" t="s">
        <v>32</v>
      </c>
      <c r="N5" s="6" t="s">
        <v>37</v>
      </c>
      <c r="O5" s="6" t="s">
        <v>38</v>
      </c>
      <c r="P5" s="7" t="s">
        <v>39</v>
      </c>
      <c r="Q5" s="6" t="s">
        <v>40</v>
      </c>
      <c r="R5" s="6" t="s">
        <v>41</v>
      </c>
      <c r="S5" s="6" t="s">
        <v>42</v>
      </c>
      <c r="T5" s="7" t="s">
        <v>43</v>
      </c>
      <c r="U5" s="6" t="s">
        <v>44</v>
      </c>
      <c r="V5" s="6" t="s">
        <v>45</v>
      </c>
      <c r="W5" s="6" t="s">
        <v>46</v>
      </c>
      <c r="X5" s="7" t="s">
        <v>47</v>
      </c>
      <c r="Y5" s="6" t="s">
        <v>48</v>
      </c>
      <c r="Z5" s="6" t="s">
        <v>49</v>
      </c>
      <c r="AA5" s="6" t="s">
        <v>51</v>
      </c>
      <c r="AB5" s="7" t="s">
        <v>52</v>
      </c>
      <c r="AC5" s="6" t="s">
        <v>53</v>
      </c>
      <c r="AD5" s="6" t="s">
        <v>54</v>
      </c>
    </row>
    <row r="6" spans="1:30" x14ac:dyDescent="0.25">
      <c r="A6" s="10" t="s">
        <v>1</v>
      </c>
      <c r="B6" s="5">
        <f>$E$3-D6-H6-L6-P6-T6-X6-AB6</f>
        <v>937.2</v>
      </c>
      <c r="C6" s="4" t="s">
        <v>77</v>
      </c>
      <c r="D6" s="11">
        <v>801.8</v>
      </c>
      <c r="E6" s="10"/>
      <c r="F6" s="10"/>
      <c r="G6" s="10"/>
      <c r="H6" s="11"/>
      <c r="I6" s="10"/>
      <c r="J6" s="10"/>
      <c r="K6" s="10"/>
      <c r="L6" s="11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x14ac:dyDescent="0.25">
      <c r="A7" s="10" t="s">
        <v>2</v>
      </c>
      <c r="B7" s="5">
        <f t="shared" ref="B7:B29" si="0">$E$3-D7-H7-L7-P7-T7-X7-AB7</f>
        <v>0</v>
      </c>
      <c r="C7" s="4" t="s">
        <v>73</v>
      </c>
      <c r="D7" s="11">
        <v>1700</v>
      </c>
      <c r="E7" s="10"/>
      <c r="F7" s="10"/>
      <c r="G7" s="10" t="s">
        <v>74</v>
      </c>
      <c r="H7" s="11">
        <v>39</v>
      </c>
      <c r="I7" s="10"/>
      <c r="J7" s="10"/>
      <c r="K7" s="10"/>
      <c r="L7" s="11"/>
      <c r="M7" s="10"/>
      <c r="N7" s="10"/>
      <c r="O7" s="10"/>
      <c r="P7" s="11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</row>
    <row r="8" spans="1:30" x14ac:dyDescent="0.25">
      <c r="A8" s="10" t="s">
        <v>3</v>
      </c>
      <c r="B8" s="5">
        <f t="shared" si="0"/>
        <v>0</v>
      </c>
      <c r="C8" s="4" t="s">
        <v>71</v>
      </c>
      <c r="D8" s="11">
        <v>1739</v>
      </c>
      <c r="E8" s="10"/>
      <c r="F8" s="10"/>
      <c r="G8" s="10"/>
      <c r="H8" s="11"/>
      <c r="I8" s="10"/>
      <c r="J8" s="10"/>
      <c r="K8" s="10"/>
      <c r="L8" s="11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x14ac:dyDescent="0.25">
      <c r="A9" s="10" t="s">
        <v>4</v>
      </c>
      <c r="B9" s="5">
        <f t="shared" si="0"/>
        <v>1739</v>
      </c>
      <c r="C9" s="4"/>
      <c r="D9" s="11"/>
      <c r="E9" s="10"/>
      <c r="F9" s="10"/>
      <c r="G9" s="10"/>
      <c r="H9" s="11"/>
      <c r="I9" s="10"/>
      <c r="J9" s="10"/>
      <c r="K9" s="10"/>
      <c r="L9" s="11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x14ac:dyDescent="0.25">
      <c r="A10" s="10" t="s">
        <v>5</v>
      </c>
      <c r="B10" s="5">
        <f t="shared" si="0"/>
        <v>1739</v>
      </c>
      <c r="C10" s="4"/>
      <c r="D10" s="11"/>
      <c r="E10" s="10"/>
      <c r="F10" s="10"/>
      <c r="G10" s="10"/>
      <c r="H10" s="11"/>
      <c r="I10" s="10"/>
      <c r="J10" s="10"/>
      <c r="K10" s="10"/>
      <c r="L10" s="11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x14ac:dyDescent="0.25">
      <c r="A11" s="10" t="s">
        <v>6</v>
      </c>
      <c r="B11" s="5">
        <f t="shared" si="0"/>
        <v>0.55999999999994543</v>
      </c>
      <c r="C11" s="4" t="s">
        <v>78</v>
      </c>
      <c r="D11" s="11">
        <v>1738.44</v>
      </c>
      <c r="E11" s="10"/>
      <c r="F11" s="10"/>
      <c r="G11" s="10"/>
      <c r="H11" s="11"/>
      <c r="I11" s="10"/>
      <c r="J11" s="10"/>
      <c r="K11" s="10"/>
      <c r="L11" s="11"/>
      <c r="M11" s="10"/>
      <c r="N11" s="10"/>
      <c r="O11" s="10"/>
      <c r="P11" s="11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x14ac:dyDescent="0.25">
      <c r="A12" s="10" t="s">
        <v>7</v>
      </c>
      <c r="B12" s="5">
        <f t="shared" si="0"/>
        <v>1599.99</v>
      </c>
      <c r="C12" s="4" t="s">
        <v>68</v>
      </c>
      <c r="D12" s="11">
        <v>139.01</v>
      </c>
      <c r="E12" s="10"/>
      <c r="F12" s="10"/>
      <c r="G12" s="10"/>
      <c r="H12" s="11"/>
      <c r="I12" s="10"/>
      <c r="J12" s="10"/>
      <c r="K12" s="10"/>
      <c r="L12" s="11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x14ac:dyDescent="0.25">
      <c r="A13" s="10" t="s">
        <v>8</v>
      </c>
      <c r="B13" s="5">
        <f t="shared" si="0"/>
        <v>1739</v>
      </c>
      <c r="C13" s="4"/>
      <c r="D13" s="11"/>
      <c r="E13" s="10"/>
      <c r="F13" s="10"/>
      <c r="G13" s="10"/>
      <c r="H13" s="11"/>
      <c r="I13" s="10"/>
      <c r="J13" s="10"/>
      <c r="K13" s="10"/>
      <c r="L13" s="11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x14ac:dyDescent="0.25">
      <c r="A14" s="10" t="s">
        <v>9</v>
      </c>
      <c r="B14" s="5">
        <f t="shared" si="0"/>
        <v>0</v>
      </c>
      <c r="C14" s="4" t="s">
        <v>83</v>
      </c>
      <c r="D14" s="11">
        <v>707.68</v>
      </c>
      <c r="E14" s="10"/>
      <c r="F14" s="10"/>
      <c r="G14" s="10" t="s">
        <v>85</v>
      </c>
      <c r="H14" s="11">
        <f>1739-D14</f>
        <v>1031.3200000000002</v>
      </c>
      <c r="I14" s="10"/>
      <c r="J14" s="10"/>
      <c r="K14" s="10"/>
      <c r="L14" s="11"/>
      <c r="M14" s="10"/>
      <c r="N14" s="10"/>
      <c r="O14" s="10"/>
      <c r="P14" s="11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x14ac:dyDescent="0.25">
      <c r="A15" s="10" t="s">
        <v>10</v>
      </c>
      <c r="B15" s="5">
        <f>$E$3-D15-H15-L15-P15-T15-X15-AB15+79</f>
        <v>0</v>
      </c>
      <c r="C15" s="4" t="s">
        <v>65</v>
      </c>
      <c r="D15" s="11">
        <v>1818</v>
      </c>
      <c r="E15" s="13"/>
      <c r="F15" s="10"/>
      <c r="G15" s="10"/>
      <c r="H15" s="10"/>
      <c r="I15" s="10"/>
      <c r="J15" s="10"/>
      <c r="K15" s="10"/>
      <c r="L15" s="11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x14ac:dyDescent="0.25">
      <c r="A16" s="10" t="s">
        <v>11</v>
      </c>
      <c r="B16" s="5">
        <f t="shared" si="0"/>
        <v>1739</v>
      </c>
      <c r="C16" s="4"/>
      <c r="D16" s="11"/>
      <c r="E16" s="10"/>
      <c r="F16" s="10"/>
      <c r="G16" s="10"/>
      <c r="H16" s="11"/>
      <c r="I16" s="10"/>
      <c r="J16" s="10"/>
      <c r="K16" s="10"/>
      <c r="L16" s="11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x14ac:dyDescent="0.25">
      <c r="A17" s="10" t="s">
        <v>12</v>
      </c>
      <c r="B17" s="5">
        <f t="shared" si="0"/>
        <v>75</v>
      </c>
      <c r="C17" s="4" t="s">
        <v>75</v>
      </c>
      <c r="D17" s="11">
        <v>1664</v>
      </c>
      <c r="E17" s="10"/>
      <c r="F17" s="10"/>
      <c r="G17" s="10"/>
      <c r="H17" s="11"/>
      <c r="I17" s="10"/>
      <c r="J17" s="10"/>
      <c r="K17" s="10"/>
      <c r="L17" s="11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x14ac:dyDescent="0.25">
      <c r="A18" s="10" t="s">
        <v>79</v>
      </c>
      <c r="B18" s="5">
        <f t="shared" si="0"/>
        <v>1739</v>
      </c>
      <c r="C18" s="4"/>
      <c r="D18" s="11"/>
      <c r="E18" s="10"/>
      <c r="F18" s="10"/>
      <c r="G18" s="10"/>
      <c r="H18" s="11"/>
      <c r="I18" s="10"/>
      <c r="J18" s="10"/>
      <c r="K18" s="10"/>
      <c r="L18" s="11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x14ac:dyDescent="0.25">
      <c r="A19" s="10" t="s">
        <v>13</v>
      </c>
      <c r="B19" s="5">
        <f t="shared" si="0"/>
        <v>1739</v>
      </c>
      <c r="C19" s="4"/>
      <c r="D19" s="11"/>
      <c r="E19" s="10"/>
      <c r="F19" s="10"/>
      <c r="G19" s="10"/>
      <c r="H19" s="11"/>
      <c r="I19" s="12"/>
      <c r="J19" s="12"/>
      <c r="K19" s="10"/>
      <c r="L19" s="11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x14ac:dyDescent="0.25">
      <c r="A20" s="10" t="s">
        <v>14</v>
      </c>
      <c r="B20" s="5">
        <f t="shared" si="0"/>
        <v>353.8900000000001</v>
      </c>
      <c r="C20" s="4" t="s">
        <v>84</v>
      </c>
      <c r="D20" s="11">
        <v>1385.11</v>
      </c>
      <c r="E20" s="10"/>
      <c r="F20" s="10"/>
      <c r="G20" s="10"/>
      <c r="H20" s="11"/>
      <c r="I20" s="10"/>
      <c r="J20" s="10"/>
      <c r="K20" s="10"/>
      <c r="L20" s="11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x14ac:dyDescent="0.25">
      <c r="A21" s="10" t="s">
        <v>67</v>
      </c>
      <c r="B21" s="5">
        <f t="shared" si="0"/>
        <v>3</v>
      </c>
      <c r="C21" s="4" t="s">
        <v>75</v>
      </c>
      <c r="D21" s="11">
        <v>1736</v>
      </c>
      <c r="E21" s="10"/>
      <c r="F21" s="10"/>
      <c r="G21" s="10"/>
      <c r="H21" s="11"/>
      <c r="I21" s="10"/>
      <c r="J21" s="10"/>
      <c r="K21" s="10"/>
      <c r="L21" s="11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x14ac:dyDescent="0.25">
      <c r="A22" s="10" t="s">
        <v>63</v>
      </c>
      <c r="B22" s="5">
        <f t="shared" si="0"/>
        <v>1739</v>
      </c>
      <c r="C22" s="4"/>
      <c r="D22" s="11"/>
      <c r="E22" s="10"/>
      <c r="F22" s="10"/>
      <c r="G22" s="10"/>
      <c r="H22" s="11"/>
      <c r="I22" s="10"/>
      <c r="J22" s="10"/>
      <c r="K22" s="10"/>
      <c r="L22" s="11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x14ac:dyDescent="0.25">
      <c r="A23" s="10" t="s">
        <v>15</v>
      </c>
      <c r="B23" s="5">
        <f t="shared" si="0"/>
        <v>1739</v>
      </c>
      <c r="C23" s="4"/>
      <c r="D23" s="11"/>
      <c r="E23" s="10"/>
      <c r="F23" s="10"/>
      <c r="G23" s="10"/>
      <c r="H23" s="10"/>
      <c r="I23" s="10"/>
      <c r="J23" s="10"/>
      <c r="K23" s="10"/>
      <c r="L23" s="11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x14ac:dyDescent="0.25">
      <c r="A24" s="10" t="s">
        <v>16</v>
      </c>
      <c r="B24" s="5">
        <f t="shared" si="0"/>
        <v>331.15</v>
      </c>
      <c r="C24" s="4" t="s">
        <v>72</v>
      </c>
      <c r="D24" s="11">
        <v>737.85</v>
      </c>
      <c r="E24" s="10"/>
      <c r="F24" s="10"/>
      <c r="G24" s="10" t="s">
        <v>75</v>
      </c>
      <c r="H24" s="11">
        <v>670</v>
      </c>
      <c r="I24" s="10"/>
      <c r="J24" s="10"/>
      <c r="K24" s="10"/>
      <c r="L24" s="11"/>
      <c r="M24" s="10"/>
      <c r="N24" s="10"/>
      <c r="O24" s="10"/>
      <c r="P24" s="11"/>
      <c r="Q24" s="10"/>
      <c r="R24" s="10"/>
      <c r="S24" s="10"/>
      <c r="T24" s="11"/>
      <c r="U24" s="10"/>
      <c r="V24" s="10"/>
      <c r="W24" s="10"/>
      <c r="X24" s="11"/>
      <c r="Y24" s="10"/>
      <c r="Z24" s="10"/>
      <c r="AA24" s="10"/>
      <c r="AB24" s="10"/>
      <c r="AC24" s="10"/>
      <c r="AD24" s="10"/>
    </row>
    <row r="25" spans="1:30" x14ac:dyDescent="0.25">
      <c r="A25" s="10" t="s">
        <v>17</v>
      </c>
      <c r="B25" s="5">
        <f t="shared" si="0"/>
        <v>1191</v>
      </c>
      <c r="C25" s="4" t="s">
        <v>58</v>
      </c>
      <c r="D25" s="11">
        <v>219</v>
      </c>
      <c r="E25" s="10"/>
      <c r="F25" s="10"/>
      <c r="G25" s="10" t="s">
        <v>82</v>
      </c>
      <c r="H25" s="11">
        <v>329</v>
      </c>
      <c r="I25" s="10"/>
      <c r="J25" s="10"/>
      <c r="K25" s="10"/>
      <c r="L25" s="11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x14ac:dyDescent="0.25">
      <c r="A26" s="10" t="s">
        <v>18</v>
      </c>
      <c r="B26" s="5">
        <f t="shared" si="0"/>
        <v>0</v>
      </c>
      <c r="C26" s="4" t="s">
        <v>76</v>
      </c>
      <c r="D26" s="11">
        <v>1739</v>
      </c>
      <c r="E26" s="12"/>
      <c r="F26" s="10"/>
      <c r="G26" s="10"/>
      <c r="H26" s="11"/>
      <c r="I26" s="10"/>
      <c r="J26" s="10"/>
      <c r="K26" s="10"/>
      <c r="L26" s="11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</row>
    <row r="27" spans="1:30" x14ac:dyDescent="0.25">
      <c r="A27" s="10" t="s">
        <v>19</v>
      </c>
      <c r="B27" s="5">
        <f t="shared" si="0"/>
        <v>0</v>
      </c>
      <c r="C27" s="4" t="s">
        <v>70</v>
      </c>
      <c r="D27" s="11">
        <v>1739</v>
      </c>
      <c r="E27" s="10"/>
      <c r="F27" s="10"/>
      <c r="G27" s="10"/>
      <c r="H27" s="11"/>
      <c r="I27" s="10"/>
      <c r="J27" s="10"/>
      <c r="K27" s="10"/>
      <c r="L27" s="11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</row>
    <row r="28" spans="1:30" x14ac:dyDescent="0.25">
      <c r="A28" s="10" t="s">
        <v>66</v>
      </c>
      <c r="B28" s="5">
        <f t="shared" si="0"/>
        <v>739</v>
      </c>
      <c r="C28" s="4" t="s">
        <v>69</v>
      </c>
      <c r="D28" s="11">
        <v>1000</v>
      </c>
      <c r="E28" s="10"/>
      <c r="F28" s="10"/>
      <c r="G28" s="10"/>
      <c r="H28" s="11"/>
      <c r="I28" s="10"/>
      <c r="J28" s="10"/>
      <c r="K28" s="10"/>
      <c r="L28" s="11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</row>
    <row r="29" spans="1:30" x14ac:dyDescent="0.25">
      <c r="A29" s="10" t="s">
        <v>20</v>
      </c>
      <c r="B29" s="5">
        <f t="shared" si="0"/>
        <v>1739</v>
      </c>
      <c r="C29" s="4"/>
      <c r="D29" s="11"/>
      <c r="E29" s="10"/>
      <c r="F29" s="10"/>
      <c r="G29" s="10"/>
      <c r="H29" s="11"/>
      <c r="I29" s="10"/>
      <c r="J29" s="10"/>
      <c r="K29" s="10"/>
      <c r="L29" s="11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</row>
    <row r="30" spans="1:30" hidden="1" x14ac:dyDescent="0.25">
      <c r="A30" t="s">
        <v>50</v>
      </c>
      <c r="B30" s="5">
        <f>SUM(B6:B29)</f>
        <v>20881.79</v>
      </c>
      <c r="H30"/>
      <c r="P30"/>
      <c r="T30"/>
      <c r="X30"/>
    </row>
    <row r="31" spans="1:30" hidden="1" x14ac:dyDescent="0.25">
      <c r="A31" t="s">
        <v>81</v>
      </c>
      <c r="B31" s="5">
        <f>B3-(B30+B32)</f>
        <v>-1815</v>
      </c>
      <c r="H31"/>
      <c r="L31"/>
      <c r="P31"/>
      <c r="T31"/>
      <c r="X31"/>
    </row>
    <row r="32" spans="1:30" hidden="1" x14ac:dyDescent="0.25">
      <c r="A32" t="s">
        <v>34</v>
      </c>
      <c r="B32" s="5">
        <f>SUM(D32:AC32)</f>
        <v>20933.21</v>
      </c>
      <c r="D32" s="2">
        <f>SUM(D6:D29)</f>
        <v>18863.89</v>
      </c>
      <c r="H32" s="2">
        <f>SUM(H6:H29)</f>
        <v>2069.3200000000002</v>
      </c>
      <c r="L32" s="2">
        <f>SUM(L6:L29)</f>
        <v>0</v>
      </c>
      <c r="P32" s="2">
        <f>SUM(P6:P29)</f>
        <v>0</v>
      </c>
      <c r="T32" s="2">
        <f>SUM(T6:T29)</f>
        <v>0</v>
      </c>
      <c r="X32" s="2">
        <f>SUM(X6:X29)</f>
        <v>0</v>
      </c>
    </row>
    <row r="33" spans="1:2" hidden="1" x14ac:dyDescent="0.25">
      <c r="A33" s="14" t="s">
        <v>80</v>
      </c>
      <c r="B33" s="2">
        <f>B30+B32</f>
        <v>41815</v>
      </c>
    </row>
  </sheetData>
  <sheetProtection algorithmName="SHA-512" hashValue="8CqsOyQpo93Zi5Am9hbWkfamJp/Pey5gEivhDP9S5b4LZqvybxfKWBBnUCJyxTLGpsQkssvdKknGDlGPIlP51w==" saltValue="TQ1V7QIkv9ZtcXGoqKnzJg==" spinCount="100000" sheet="1" objects="1" scenarios="1"/>
  <autoFilter ref="A5:Z32" xr:uid="{6D626094-71A3-42CB-8DDD-42F1F588C9C7}"/>
  <pageMargins left="0.7" right="0.7" top="0.75" bottom="0.75" header="0.3" footer="0.3"/>
  <pageSetup orientation="portrait" r:id="rId1"/>
  <headerFooter>
    <oddFooter>&amp;L&amp;D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95EB3-092D-4264-A11F-A54755E9ACAD}">
  <dimension ref="A1:B4"/>
  <sheetViews>
    <sheetView workbookViewId="0">
      <selection activeCell="B4" sqref="B4"/>
    </sheetView>
  </sheetViews>
  <sheetFormatPr defaultRowHeight="15" x14ac:dyDescent="0.25"/>
  <sheetData>
    <row r="1" spans="1:2" x14ac:dyDescent="0.25">
      <c r="A1" t="s">
        <v>60</v>
      </c>
      <c r="B1">
        <v>20.56</v>
      </c>
    </row>
    <row r="2" spans="1:2" x14ac:dyDescent="0.25">
      <c r="A2" t="s">
        <v>61</v>
      </c>
      <c r="B2">
        <v>55.72</v>
      </c>
    </row>
    <row r="3" spans="1:2" x14ac:dyDescent="0.25">
      <c r="A3" t="s">
        <v>62</v>
      </c>
      <c r="B3">
        <v>72.53</v>
      </c>
    </row>
    <row r="4" spans="1:2" x14ac:dyDescent="0.25">
      <c r="B4">
        <f>SUM(B1:B3)</f>
        <v>148.81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4CDB2-4417-4032-947E-9D9F7B53ED0E}">
  <dimension ref="A1:C12"/>
  <sheetViews>
    <sheetView workbookViewId="0">
      <selection activeCell="C12" sqref="C12"/>
    </sheetView>
  </sheetViews>
  <sheetFormatPr defaultRowHeight="15" x14ac:dyDescent="0.25"/>
  <cols>
    <col min="1" max="1" width="10.7109375" bestFit="1" customWidth="1"/>
  </cols>
  <sheetData>
    <row r="1" spans="1:3" x14ac:dyDescent="0.25">
      <c r="A1" s="8">
        <v>43797</v>
      </c>
      <c r="B1" t="s">
        <v>55</v>
      </c>
      <c r="C1">
        <v>15.88</v>
      </c>
    </row>
    <row r="2" spans="1:3" x14ac:dyDescent="0.25">
      <c r="A2" s="8">
        <v>43797</v>
      </c>
      <c r="B2" t="s">
        <v>55</v>
      </c>
      <c r="C2">
        <v>61.52</v>
      </c>
    </row>
    <row r="3" spans="1:3" x14ac:dyDescent="0.25">
      <c r="A3" s="9">
        <v>44159</v>
      </c>
      <c r="B3" t="s">
        <v>56</v>
      </c>
      <c r="C3">
        <v>29.32</v>
      </c>
    </row>
    <row r="4" spans="1:3" x14ac:dyDescent="0.25">
      <c r="A4" s="8">
        <v>43826</v>
      </c>
      <c r="B4" t="s">
        <v>57</v>
      </c>
      <c r="C4">
        <v>794.94</v>
      </c>
    </row>
    <row r="5" spans="1:3" x14ac:dyDescent="0.25">
      <c r="A5" s="8">
        <v>43694</v>
      </c>
      <c r="B5" t="s">
        <v>58</v>
      </c>
      <c r="C5">
        <f>194.15-4.99</f>
        <v>189.16</v>
      </c>
    </row>
    <row r="6" spans="1:3" x14ac:dyDescent="0.25">
      <c r="A6" s="8">
        <v>43717</v>
      </c>
      <c r="B6" t="s">
        <v>58</v>
      </c>
      <c r="C6">
        <v>153</v>
      </c>
    </row>
    <row r="7" spans="1:3" x14ac:dyDescent="0.25">
      <c r="A7" s="8">
        <v>43699</v>
      </c>
      <c r="B7" t="s">
        <v>59</v>
      </c>
      <c r="C7">
        <v>7.57</v>
      </c>
    </row>
    <row r="8" spans="1:3" x14ac:dyDescent="0.25">
      <c r="A8" s="8">
        <v>43699</v>
      </c>
      <c r="B8" t="s">
        <v>56</v>
      </c>
      <c r="C8">
        <v>33.53</v>
      </c>
    </row>
    <row r="9" spans="1:3" x14ac:dyDescent="0.25">
      <c r="A9" s="8">
        <v>43726</v>
      </c>
      <c r="B9" t="s">
        <v>58</v>
      </c>
      <c r="C9">
        <v>36.49</v>
      </c>
    </row>
    <row r="10" spans="1:3" x14ac:dyDescent="0.25">
      <c r="A10" s="8">
        <v>43744</v>
      </c>
      <c r="B10" t="s">
        <v>56</v>
      </c>
      <c r="C10">
        <v>5.4</v>
      </c>
    </row>
    <row r="11" spans="1:3" x14ac:dyDescent="0.25">
      <c r="A11" s="8">
        <v>43739</v>
      </c>
      <c r="B11" t="s">
        <v>57</v>
      </c>
      <c r="C11">
        <v>101.97</v>
      </c>
    </row>
    <row r="12" spans="1:3" x14ac:dyDescent="0.25">
      <c r="C12">
        <f>SUM(C1:C11)</f>
        <v>1428.7800000000002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2020</vt:lpstr>
      <vt:lpstr>union hi</vt:lpstr>
      <vt:lpstr>chatfield</vt:lpstr>
      <vt:lpstr>stations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Gantt</dc:creator>
  <cp:lastModifiedBy>Gantt</cp:lastModifiedBy>
  <cp:lastPrinted>2020-12-26T22:12:59Z</cp:lastPrinted>
  <dcterms:created xsi:type="dcterms:W3CDTF">2019-07-19T00:57:01Z</dcterms:created>
  <dcterms:modified xsi:type="dcterms:W3CDTF">2021-02-20T02:41:41Z</dcterms:modified>
</cp:coreProperties>
</file>