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tt\Documents\287 Fire\County Association\community foundation Grant\"/>
    </mc:Choice>
  </mc:AlternateContent>
  <xr:revisionPtr revIDLastSave="0" documentId="13_ncr:1_{84F3E34E-074E-4BC7-B666-1423E5CA283C}" xr6:coauthVersionLast="45" xr6:coauthVersionMax="45" xr10:uidLastSave="{00000000-0000-0000-0000-000000000000}"/>
  <bookViews>
    <workbookView xWindow="-120" yWindow="-120" windowWidth="29040" windowHeight="15840" xr2:uid="{109A0CC5-4BA4-4061-A9B5-6F1800D89CE4}"/>
  </bookViews>
  <sheets>
    <sheet name="2019" sheetId="1" r:id="rId1"/>
    <sheet name="union hi" sheetId="3" state="hidden" r:id="rId2"/>
    <sheet name="chatfield" sheetId="2" state="hidden" r:id="rId3"/>
  </sheets>
  <definedNames>
    <definedName name="_xlnm._FilterDatabase" localSheetId="0" hidden="1">'2019'!$A$5:$Z$30</definedName>
    <definedName name="_xlnm.Print_Area" localSheetId="0">'2019'!$A$5:$B$27</definedName>
    <definedName name="stations">'2019'!$A$5:$A$27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6" i="1"/>
  <c r="C12" i="2"/>
  <c r="C5" i="2"/>
  <c r="D11" i="1" l="1"/>
  <c r="X30" i="1" l="1"/>
  <c r="T30" i="1"/>
  <c r="P30" i="1"/>
  <c r="H22" i="1"/>
  <c r="L12" i="1" l="1"/>
  <c r="D22" i="1" l="1"/>
  <c r="E3" i="1" l="1"/>
  <c r="L30" i="1"/>
  <c r="H30" i="1"/>
  <c r="D30" i="1"/>
  <c r="B30" i="1" l="1"/>
  <c r="B28" i="1" l="1"/>
  <c r="B29" i="1" s="1"/>
</calcChain>
</file>

<file path=xl/sharedStrings.xml><?xml version="1.0" encoding="utf-8"?>
<sst xmlns="http://schemas.openxmlformats.org/spreadsheetml/2006/main" count="169" uniqueCount="140">
  <si>
    <t>Tracking for Navarro Community Foundation Grant 2019</t>
  </si>
  <si>
    <t>Department</t>
  </si>
  <si>
    <t>287/RC Fire and Rescue</t>
  </si>
  <si>
    <t>Angus</t>
  </si>
  <si>
    <t>Barry</t>
  </si>
  <si>
    <t>Blooming Grove</t>
  </si>
  <si>
    <t>Chatfield</t>
  </si>
  <si>
    <t>Corbet</t>
  </si>
  <si>
    <t>Dawson</t>
  </si>
  <si>
    <t>Emhouse</t>
  </si>
  <si>
    <t>Eureka</t>
  </si>
  <si>
    <t>Frost</t>
  </si>
  <si>
    <t>Kerens</t>
  </si>
  <si>
    <t>Mildred</t>
  </si>
  <si>
    <t>Mustang</t>
  </si>
  <si>
    <t>Navarro</t>
  </si>
  <si>
    <t>Navarro Mills</t>
  </si>
  <si>
    <t>Retreat</t>
  </si>
  <si>
    <t>Rice</t>
  </si>
  <si>
    <t>Richland</t>
  </si>
  <si>
    <t>Silver City</t>
  </si>
  <si>
    <t>Southern Oaks</t>
  </si>
  <si>
    <t>Union High</t>
  </si>
  <si>
    <t>Purdon/Pursley</t>
  </si>
  <si>
    <t>Total Award</t>
  </si>
  <si>
    <t>Per Department</t>
  </si>
  <si>
    <t>Amount Remaining</t>
  </si>
  <si>
    <t>Invoice 1 Company</t>
  </si>
  <si>
    <t>Invoice 1 Amount</t>
  </si>
  <si>
    <t>Invoice 1 PO</t>
  </si>
  <si>
    <t>Invoice 2 Company</t>
  </si>
  <si>
    <t>Invoice 2 Amount</t>
  </si>
  <si>
    <t>Invoice 2 PO</t>
  </si>
  <si>
    <t>Invoice 3 Company</t>
  </si>
  <si>
    <t>Invoice 3 Amount</t>
  </si>
  <si>
    <t>Invoice 3 PO</t>
  </si>
  <si>
    <t>.</t>
  </si>
  <si>
    <t>Total Purchase</t>
  </si>
  <si>
    <t>Expenses/Postage</t>
  </si>
  <si>
    <t>Check 1 #</t>
  </si>
  <si>
    <t>Check 2 #</t>
  </si>
  <si>
    <t>Check 3 #</t>
  </si>
  <si>
    <t>Howeth Coml Refridgerator</t>
  </si>
  <si>
    <t>Clear Signal</t>
  </si>
  <si>
    <t>Valvoline Express</t>
  </si>
  <si>
    <t>Richland VFD</t>
  </si>
  <si>
    <t>SOVFD</t>
  </si>
  <si>
    <t>Frost VFD Radiator</t>
  </si>
  <si>
    <t>Huffman</t>
  </si>
  <si>
    <t>19-0007</t>
  </si>
  <si>
    <t>19-0008</t>
  </si>
  <si>
    <t>Frost VFD</t>
  </si>
  <si>
    <t>19-0009</t>
  </si>
  <si>
    <t>19-0003</t>
  </si>
  <si>
    <t>19-0005</t>
  </si>
  <si>
    <t>19-0002</t>
  </si>
  <si>
    <t>19-0001</t>
  </si>
  <si>
    <t>19-0006</t>
  </si>
  <si>
    <t>19-0004</t>
  </si>
  <si>
    <t>Multiple Dept reimbursement</t>
  </si>
  <si>
    <t>Delta</t>
  </si>
  <si>
    <t>Delta Industrial</t>
  </si>
  <si>
    <t>Amazon</t>
  </si>
  <si>
    <t>Invoice 4 Company</t>
  </si>
  <si>
    <t>Invoice 4 Amount</t>
  </si>
  <si>
    <t>Invoice 4 PO</t>
  </si>
  <si>
    <t>Check 4 #</t>
  </si>
  <si>
    <t>Huffman Tire and Brake</t>
  </si>
  <si>
    <t>Invoice 5 Company</t>
  </si>
  <si>
    <t>Invoice 5 Amount</t>
  </si>
  <si>
    <t>Invoice 5 PO</t>
  </si>
  <si>
    <t>Texas Custom Diesels</t>
  </si>
  <si>
    <t>Goodman Tires</t>
  </si>
  <si>
    <t>Lone Star Emergency Grp</t>
  </si>
  <si>
    <t>K&amp;S Tire</t>
  </si>
  <si>
    <t>Hufman Tire</t>
  </si>
  <si>
    <t>Check 5 #</t>
  </si>
  <si>
    <t>Invoice 6 Company</t>
  </si>
  <si>
    <t>Invoice 6 Amount</t>
  </si>
  <si>
    <t>Invoice 6 PO</t>
  </si>
  <si>
    <t>Check 6 #</t>
  </si>
  <si>
    <t>Napa Auto</t>
  </si>
  <si>
    <t>Amount remaining</t>
  </si>
  <si>
    <t>Thomas Medkits</t>
  </si>
  <si>
    <t>MES</t>
  </si>
  <si>
    <t>Metro Fire Apparatus</t>
  </si>
  <si>
    <t>D&amp;D Insulation</t>
  </si>
  <si>
    <t>Smith Ag/Jerrys</t>
  </si>
  <si>
    <t>Jerry Sign</t>
  </si>
  <si>
    <t>NAFECO</t>
  </si>
  <si>
    <t>Huffman Comms</t>
  </si>
  <si>
    <t>19-0030</t>
  </si>
  <si>
    <t>19-0020</t>
  </si>
  <si>
    <t>19-0016</t>
  </si>
  <si>
    <t>19-0015</t>
  </si>
  <si>
    <t>19-0024</t>
  </si>
  <si>
    <t>19-0028</t>
  </si>
  <si>
    <t>19-0035</t>
  </si>
  <si>
    <t>19-0034</t>
  </si>
  <si>
    <t>19-0031</t>
  </si>
  <si>
    <t>19-0019</t>
  </si>
  <si>
    <t>20-0036</t>
  </si>
  <si>
    <t>20-0027</t>
  </si>
  <si>
    <t>19-0011</t>
  </si>
  <si>
    <t>19-0029</t>
  </si>
  <si>
    <t>19-0023</t>
  </si>
  <si>
    <t>19-0013</t>
  </si>
  <si>
    <t>19-0014</t>
  </si>
  <si>
    <t>Invoice 7 Company</t>
  </si>
  <si>
    <t>Invoice 7 Amount</t>
  </si>
  <si>
    <t>Invoice 7 PO</t>
  </si>
  <si>
    <t>Check 7 #</t>
  </si>
  <si>
    <t>19-0012</t>
  </si>
  <si>
    <t>19-0017</t>
  </si>
  <si>
    <t>19-0010</t>
  </si>
  <si>
    <t>19-0032</t>
  </si>
  <si>
    <t>19-0018</t>
  </si>
  <si>
    <t>19-0026</t>
  </si>
  <si>
    <t>Jerrys</t>
  </si>
  <si>
    <t>19-0025</t>
  </si>
  <si>
    <t>19-0022</t>
  </si>
  <si>
    <t>19-0021</t>
  </si>
  <si>
    <t>Blades</t>
  </si>
  <si>
    <t>Pursley VFD</t>
  </si>
  <si>
    <t>Strobes and More</t>
  </si>
  <si>
    <t>Navarro Mills VFD</t>
  </si>
  <si>
    <t>Setcom</t>
  </si>
  <si>
    <t>Eagle Auto Repair</t>
  </si>
  <si>
    <t>ebay</t>
  </si>
  <si>
    <t>Oreilly</t>
  </si>
  <si>
    <t>Napa</t>
  </si>
  <si>
    <t>napa</t>
  </si>
  <si>
    <t>Loves</t>
  </si>
  <si>
    <t xml:space="preserve">Various </t>
  </si>
  <si>
    <t>19-0033</t>
  </si>
  <si>
    <t>Various</t>
  </si>
  <si>
    <t>Pulse Ox</t>
  </si>
  <si>
    <t>AED Bat</t>
  </si>
  <si>
    <t>AED Pad</t>
  </si>
  <si>
    <t>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</si>
</sst>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0" fillId="2" borderId="1" xfId="0" applyFill="1" applyBorder="1" applyAlignment="1">
      <alignment horizontal="center" vertical="center" wrapText="1"/>
    </xf>
    <xf numFmtId="44" fontId="0" fillId="3" borderId="1" xfId="1" applyFont="1" applyFill="1" applyBorder="1"/>
    <xf numFmtId="0" fontId="0" fillId="3" borderId="1" xfId="0" applyFill="1" applyBorder="1"/>
    <xf numFmtId="44" fontId="0" fillId="4" borderId="1" xfId="1" applyFont="1" applyFill="1" applyBorder="1"/>
    <xf numFmtId="44" fontId="0" fillId="2" borderId="1" xfId="1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/>
    <xf numFmtId="14" fontId="0" fillId="0" borderId="0" xfId="0" applyNumberFormat="1"/>
    <xf numFmtId="16" fontId="0" fillId="0" borderId="0" xfId="0" applyNumberFormat="1"/>
    <xf numFmtId="0" fontId="0" fillId="0" borderId="1" xfId="0" applyFill="1" applyBorder="1"/>
    <xf numFmtId="0" fontId="0" fillId="6" borderId="1" xfId="0" applyFill="1" applyBorder="1"/>
    <xf numFmtId="44" fontId="0" fillId="6" borderId="1" xfId="1" applyFont="1" applyFill="1" applyBorder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5FAD-B2D7-4DCE-B2EB-BA1CCA33E1C0}">
  <sheetPr>
    <pageSetUpPr fitToPage="1"/>
  </sheetPr>
  <dimension ref="A1:AD30"/>
  <sheetViews>
    <sheetView tabSelected="1" workbookViewId="0">
      <selection activeCell="C1" sqref="C1:AD1048576"/>
    </sheetView>
  </sheetViews>
  <sheetFormatPr defaultRowHeight="15" x14ac:dyDescent="0.25"/>
  <cols>
    <col min="1" max="1" width="22.5703125" customWidth="1"/>
    <col min="2" max="2" width="13" customWidth="1"/>
    <col min="3" max="3" width="28.140625" hidden="1" customWidth="1"/>
    <col min="4" max="4" width="13.42578125" hidden="1" customWidth="1"/>
    <col min="5" max="5" width="10.5703125" hidden="1" customWidth="1"/>
    <col min="6" max="6" width="9.140625" hidden="1" customWidth="1"/>
    <col min="7" max="7" width="28.140625" hidden="1" customWidth="1"/>
    <col min="8" max="8" width="13.85546875" style="1" hidden="1" customWidth="1"/>
    <col min="9" max="9" width="8.85546875" hidden="1" customWidth="1"/>
    <col min="10" max="10" width="9.140625" hidden="1" customWidth="1"/>
    <col min="11" max="11" width="20.28515625" hidden="1" customWidth="1"/>
    <col min="12" max="12" width="12.7109375" style="1" hidden="1" customWidth="1"/>
    <col min="13" max="13" width="8.85546875" hidden="1" customWidth="1"/>
    <col min="14" max="14" width="9.140625" hidden="1" customWidth="1"/>
    <col min="15" max="15" width="13.85546875" hidden="1" customWidth="1"/>
    <col min="16" max="16" width="8.85546875" style="1" hidden="1" customWidth="1"/>
    <col min="17" max="17" width="8.85546875" hidden="1" customWidth="1"/>
    <col min="18" max="18" width="9.140625" hidden="1" customWidth="1"/>
    <col min="19" max="19" width="10.42578125" hidden="1" customWidth="1"/>
    <col min="20" max="20" width="12.7109375" style="1" hidden="1" customWidth="1"/>
    <col min="21" max="21" width="8.85546875" hidden="1" customWidth="1"/>
    <col min="22" max="22" width="9.140625" hidden="1" customWidth="1"/>
    <col min="23" max="23" width="13.42578125" hidden="1" customWidth="1"/>
    <col min="24" max="24" width="9.140625" style="1" hidden="1" customWidth="1"/>
    <col min="25" max="30" width="9.140625" hidden="1" customWidth="1"/>
  </cols>
  <sheetData>
    <row r="1" spans="1:30" x14ac:dyDescent="0.25">
      <c r="A1" t="s">
        <v>0</v>
      </c>
    </row>
    <row r="3" spans="1:30" x14ac:dyDescent="0.25">
      <c r="A3" t="s">
        <v>24</v>
      </c>
      <c r="B3" s="1">
        <v>62000</v>
      </c>
      <c r="C3" t="s">
        <v>25</v>
      </c>
      <c r="E3" s="2">
        <f>ROUNDDOWN((B3-100)/COUNTA(A6:A27),0)</f>
        <v>2813</v>
      </c>
      <c r="G3" s="2"/>
      <c r="I3" s="2"/>
    </row>
    <row r="4" spans="1:30" x14ac:dyDescent="0.25">
      <c r="E4" t="s">
        <v>36</v>
      </c>
    </row>
    <row r="5" spans="1:30" s="3" customFormat="1" ht="45" x14ac:dyDescent="0.25">
      <c r="A5" s="7" t="s">
        <v>1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39</v>
      </c>
      <c r="G5" s="7" t="s">
        <v>30</v>
      </c>
      <c r="H5" s="11" t="s">
        <v>31</v>
      </c>
      <c r="I5" s="7" t="s">
        <v>32</v>
      </c>
      <c r="J5" s="7" t="s">
        <v>40</v>
      </c>
      <c r="K5" s="7" t="s">
        <v>33</v>
      </c>
      <c r="L5" s="11" t="s">
        <v>34</v>
      </c>
      <c r="M5" s="7" t="s">
        <v>35</v>
      </c>
      <c r="N5" s="7" t="s">
        <v>41</v>
      </c>
      <c r="O5" s="7" t="s">
        <v>63</v>
      </c>
      <c r="P5" s="11" t="s">
        <v>64</v>
      </c>
      <c r="Q5" s="7" t="s">
        <v>65</v>
      </c>
      <c r="R5" s="7" t="s">
        <v>66</v>
      </c>
      <c r="S5" s="7" t="s">
        <v>68</v>
      </c>
      <c r="T5" s="11" t="s">
        <v>69</v>
      </c>
      <c r="U5" s="7" t="s">
        <v>70</v>
      </c>
      <c r="V5" s="7" t="s">
        <v>76</v>
      </c>
      <c r="W5" s="7" t="s">
        <v>77</v>
      </c>
      <c r="X5" s="11" t="s">
        <v>78</v>
      </c>
      <c r="Y5" s="7" t="s">
        <v>79</v>
      </c>
      <c r="Z5" s="7" t="s">
        <v>80</v>
      </c>
      <c r="AA5" s="7" t="s">
        <v>108</v>
      </c>
      <c r="AB5" s="11" t="s">
        <v>109</v>
      </c>
      <c r="AC5" s="7" t="s">
        <v>110</v>
      </c>
      <c r="AD5" s="7" t="s">
        <v>111</v>
      </c>
    </row>
    <row r="6" spans="1:30" x14ac:dyDescent="0.25">
      <c r="A6" s="16" t="s">
        <v>2</v>
      </c>
      <c r="B6" s="5">
        <f>$E$3-D6-H6-L6-P6-T6-X6-AB6</f>
        <v>0</v>
      </c>
      <c r="C6" s="4" t="s">
        <v>83</v>
      </c>
      <c r="D6" s="18">
        <v>266.39</v>
      </c>
      <c r="E6" s="4" t="s">
        <v>99</v>
      </c>
      <c r="F6" s="4">
        <v>156</v>
      </c>
      <c r="G6" s="4" t="s">
        <v>126</v>
      </c>
      <c r="H6" s="8">
        <v>2546.61</v>
      </c>
      <c r="I6" s="12"/>
      <c r="J6" s="12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16" t="s">
        <v>3</v>
      </c>
      <c r="B7" s="5">
        <f t="shared" ref="B7:B27" si="0">$E$3-D7-H7-L7-P7-T7-X7-AB7</f>
        <v>0</v>
      </c>
      <c r="C7" s="4" t="s">
        <v>42</v>
      </c>
      <c r="D7" s="18">
        <v>293</v>
      </c>
      <c r="E7" s="4" t="s">
        <v>53</v>
      </c>
      <c r="F7" s="4">
        <v>131</v>
      </c>
      <c r="G7" s="4" t="s">
        <v>43</v>
      </c>
      <c r="H7" s="8">
        <v>59</v>
      </c>
      <c r="I7" s="4" t="s">
        <v>55</v>
      </c>
      <c r="J7" s="4">
        <v>130</v>
      </c>
      <c r="K7" s="4" t="s">
        <v>60</v>
      </c>
      <c r="L7" s="8">
        <v>652.1</v>
      </c>
      <c r="M7" s="4" t="s">
        <v>93</v>
      </c>
      <c r="N7" s="4">
        <v>146</v>
      </c>
      <c r="O7" s="4" t="s">
        <v>43</v>
      </c>
      <c r="P7" s="8">
        <v>22</v>
      </c>
      <c r="Q7" s="4" t="s">
        <v>94</v>
      </c>
      <c r="R7" s="4">
        <v>141</v>
      </c>
      <c r="S7" s="4" t="s">
        <v>71</v>
      </c>
      <c r="T7" s="9">
        <v>606.97</v>
      </c>
      <c r="U7" s="4" t="s">
        <v>92</v>
      </c>
      <c r="V7" s="4">
        <v>150</v>
      </c>
      <c r="W7" s="4" t="s">
        <v>135</v>
      </c>
      <c r="X7" s="4">
        <v>1179.93</v>
      </c>
      <c r="Y7" s="12"/>
      <c r="Z7" s="12"/>
      <c r="AA7" s="4"/>
      <c r="AB7" s="4"/>
      <c r="AC7" s="4"/>
      <c r="AD7" s="4"/>
    </row>
    <row r="8" spans="1:30" x14ac:dyDescent="0.25">
      <c r="A8" s="16" t="s">
        <v>4</v>
      </c>
      <c r="B8" s="5">
        <f t="shared" si="0"/>
        <v>5.5</v>
      </c>
      <c r="C8" s="4" t="s">
        <v>90</v>
      </c>
      <c r="D8" s="18">
        <v>2807.5</v>
      </c>
      <c r="E8" s="12"/>
      <c r="F8" s="12"/>
      <c r="G8" s="4"/>
      <c r="H8" s="6"/>
      <c r="I8" s="4"/>
      <c r="J8" s="4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5">
      <c r="A9" s="16" t="s">
        <v>5</v>
      </c>
      <c r="B9" s="5">
        <f t="shared" si="0"/>
        <v>-1.1368683772161603E-13</v>
      </c>
      <c r="C9" s="4" t="s">
        <v>59</v>
      </c>
      <c r="D9" s="18">
        <v>1814.63</v>
      </c>
      <c r="E9" s="12"/>
      <c r="F9" s="4">
        <v>145</v>
      </c>
      <c r="G9" s="4" t="s">
        <v>124</v>
      </c>
      <c r="H9" s="6">
        <v>998.37</v>
      </c>
      <c r="I9" s="12"/>
      <c r="J9" s="12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5">
      <c r="A10" s="16" t="s">
        <v>6</v>
      </c>
      <c r="B10" s="5">
        <f t="shared" si="0"/>
        <v>20.2199999999998</v>
      </c>
      <c r="C10" s="4" t="s">
        <v>61</v>
      </c>
      <c r="D10" s="18">
        <v>1364</v>
      </c>
      <c r="E10" s="4" t="s">
        <v>91</v>
      </c>
      <c r="F10" s="4">
        <v>162</v>
      </c>
      <c r="G10" s="4" t="s">
        <v>59</v>
      </c>
      <c r="H10" s="6">
        <v>1428.7800000000002</v>
      </c>
      <c r="I10" s="12"/>
      <c r="J10" s="12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5">
      <c r="A11" s="16" t="s">
        <v>7</v>
      </c>
      <c r="B11" s="5">
        <f t="shared" si="0"/>
        <v>2.2737367544323206E-13</v>
      </c>
      <c r="C11" s="4" t="s">
        <v>84</v>
      </c>
      <c r="D11" s="18">
        <f>704.39</f>
        <v>704.39</v>
      </c>
      <c r="E11" s="16" t="s">
        <v>134</v>
      </c>
      <c r="F11" s="16">
        <v>159</v>
      </c>
      <c r="G11" s="4" t="s">
        <v>84</v>
      </c>
      <c r="H11" s="8">
        <v>735.91</v>
      </c>
      <c r="I11" s="16" t="s">
        <v>98</v>
      </c>
      <c r="J11" s="16">
        <v>160</v>
      </c>
      <c r="K11" s="4" t="s">
        <v>60</v>
      </c>
      <c r="L11" s="8">
        <v>1112.72</v>
      </c>
      <c r="M11" s="4" t="s">
        <v>97</v>
      </c>
      <c r="N11" s="4"/>
      <c r="O11" s="4" t="s">
        <v>84</v>
      </c>
      <c r="P11" s="8">
        <v>259.98</v>
      </c>
      <c r="Q11" s="12"/>
      <c r="R11" s="12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5">
      <c r="A12" s="16" t="s">
        <v>8</v>
      </c>
      <c r="B12" s="5">
        <f t="shared" si="0"/>
        <v>-65.970000000000027</v>
      </c>
      <c r="C12" s="4" t="s">
        <v>43</v>
      </c>
      <c r="D12" s="18">
        <v>1924</v>
      </c>
      <c r="E12" s="12"/>
      <c r="F12" s="4">
        <v>140</v>
      </c>
      <c r="G12" s="4" t="s">
        <v>61</v>
      </c>
      <c r="H12" s="8">
        <v>631.96</v>
      </c>
      <c r="I12" s="4" t="s">
        <v>116</v>
      </c>
      <c r="J12" s="4">
        <v>147</v>
      </c>
      <c r="K12" s="4" t="s">
        <v>62</v>
      </c>
      <c r="L12" s="8">
        <f>145.41+177.6</f>
        <v>323.01</v>
      </c>
      <c r="M12" s="4" t="s">
        <v>116</v>
      </c>
      <c r="N12" s="4">
        <v>147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25">
      <c r="A13" s="16" t="s">
        <v>9</v>
      </c>
      <c r="B13" s="5">
        <f t="shared" si="0"/>
        <v>2813</v>
      </c>
      <c r="C13" s="4"/>
      <c r="D13" s="6"/>
      <c r="E13" s="4"/>
      <c r="F13" s="4"/>
      <c r="G13" s="4"/>
      <c r="H13" s="6"/>
      <c r="I13" s="4"/>
      <c r="J13" s="4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A14" s="16" t="s">
        <v>10</v>
      </c>
      <c r="B14" s="5">
        <f t="shared" si="0"/>
        <v>0</v>
      </c>
      <c r="C14" s="4" t="s">
        <v>43</v>
      </c>
      <c r="D14" s="18">
        <v>431.9</v>
      </c>
      <c r="E14" s="4" t="s">
        <v>121</v>
      </c>
      <c r="F14" s="4">
        <v>152</v>
      </c>
      <c r="G14" s="4" t="s">
        <v>72</v>
      </c>
      <c r="H14" s="8">
        <v>740.1</v>
      </c>
      <c r="I14" s="4" t="s">
        <v>120</v>
      </c>
      <c r="J14" s="4">
        <v>153</v>
      </c>
      <c r="K14" s="4" t="s">
        <v>87</v>
      </c>
      <c r="L14" s="8">
        <v>561.78</v>
      </c>
      <c r="M14" s="4" t="s">
        <v>117</v>
      </c>
      <c r="N14" s="4">
        <v>169</v>
      </c>
      <c r="O14" s="4" t="s">
        <v>118</v>
      </c>
      <c r="P14" s="8">
        <v>300</v>
      </c>
      <c r="Q14" s="4" t="s">
        <v>119</v>
      </c>
      <c r="R14" s="4">
        <v>167</v>
      </c>
      <c r="S14" s="4" t="s">
        <v>133</v>
      </c>
      <c r="T14" s="4">
        <v>779.22</v>
      </c>
      <c r="U14" s="12"/>
      <c r="V14" s="12"/>
      <c r="W14" s="4"/>
      <c r="X14" s="4"/>
      <c r="Y14" s="4"/>
      <c r="Z14" s="4"/>
      <c r="AA14" s="4"/>
      <c r="AB14" s="4"/>
      <c r="AC14" s="4"/>
      <c r="AD14" s="4"/>
    </row>
    <row r="15" spans="1:30" x14ac:dyDescent="0.25">
      <c r="A15" s="16" t="s">
        <v>11</v>
      </c>
      <c r="B15" s="5">
        <f t="shared" si="0"/>
        <v>103.61000000000001</v>
      </c>
      <c r="C15" s="4" t="s">
        <v>47</v>
      </c>
      <c r="D15" s="18">
        <v>1525</v>
      </c>
      <c r="E15" t="s">
        <v>49</v>
      </c>
      <c r="F15" s="4">
        <v>135</v>
      </c>
      <c r="G15" s="4" t="s">
        <v>51</v>
      </c>
      <c r="H15" s="9">
        <v>316.05</v>
      </c>
      <c r="I15" s="4" t="s">
        <v>50</v>
      </c>
      <c r="J15" s="4">
        <v>136</v>
      </c>
      <c r="K15" s="4" t="s">
        <v>51</v>
      </c>
      <c r="L15" s="8">
        <v>868.34</v>
      </c>
      <c r="M15" s="4" t="s">
        <v>52</v>
      </c>
      <c r="N15" s="4">
        <v>137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5">
      <c r="A16" s="16" t="s">
        <v>12</v>
      </c>
      <c r="B16" s="5">
        <f t="shared" si="0"/>
        <v>0</v>
      </c>
      <c r="C16" s="4" t="s">
        <v>85</v>
      </c>
      <c r="D16" s="18">
        <v>2813</v>
      </c>
      <c r="E16" s="4" t="s">
        <v>96</v>
      </c>
      <c r="F16" s="4">
        <v>157</v>
      </c>
      <c r="G16" s="4"/>
      <c r="H16" s="6"/>
      <c r="I16" s="4"/>
      <c r="J16" s="4"/>
      <c r="K16" s="4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25">
      <c r="A17" s="16" t="s">
        <v>13</v>
      </c>
      <c r="B17" s="5">
        <f t="shared" si="0"/>
        <v>-18.889999999999873</v>
      </c>
      <c r="C17" s="4" t="s">
        <v>73</v>
      </c>
      <c r="D17" s="18">
        <v>1559.1</v>
      </c>
      <c r="E17" s="4" t="s">
        <v>100</v>
      </c>
      <c r="F17" s="4">
        <v>155</v>
      </c>
      <c r="G17" s="4" t="s">
        <v>88</v>
      </c>
      <c r="H17" s="8">
        <v>75</v>
      </c>
      <c r="I17" s="4" t="s">
        <v>102</v>
      </c>
      <c r="J17" s="4">
        <v>170</v>
      </c>
      <c r="K17" s="4" t="s">
        <v>89</v>
      </c>
      <c r="L17" s="8">
        <v>1197.79</v>
      </c>
      <c r="M17" s="4" t="s">
        <v>101</v>
      </c>
      <c r="N17" s="4">
        <v>172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16" t="s">
        <v>14</v>
      </c>
      <c r="B18" s="5">
        <f t="shared" si="0"/>
        <v>908.91</v>
      </c>
      <c r="C18" s="4" t="s">
        <v>44</v>
      </c>
      <c r="D18" s="18">
        <v>760</v>
      </c>
      <c r="E18" s="4" t="s">
        <v>56</v>
      </c>
      <c r="F18" s="4">
        <v>129</v>
      </c>
      <c r="G18" s="4" t="s">
        <v>48</v>
      </c>
      <c r="H18" s="8">
        <v>552.91999999999996</v>
      </c>
      <c r="I18" s="4" t="s">
        <v>103</v>
      </c>
      <c r="J18" s="4">
        <v>148</v>
      </c>
      <c r="K18" s="4" t="s">
        <v>127</v>
      </c>
      <c r="L18" s="6">
        <v>591.16999999999996</v>
      </c>
      <c r="M18" s="12"/>
      <c r="N18" s="1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16" t="s">
        <v>15</v>
      </c>
      <c r="B19" s="5">
        <f t="shared" si="0"/>
        <v>853</v>
      </c>
      <c r="C19" s="4" t="s">
        <v>48</v>
      </c>
      <c r="D19" s="18">
        <v>840</v>
      </c>
      <c r="E19" s="4" t="s">
        <v>95</v>
      </c>
      <c r="F19" s="4">
        <v>165</v>
      </c>
      <c r="G19" s="4" t="s">
        <v>48</v>
      </c>
      <c r="H19" s="6">
        <v>1120</v>
      </c>
      <c r="I19" s="19"/>
      <c r="J19" s="19"/>
      <c r="K19" s="4"/>
      <c r="L19" s="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25">
      <c r="A20" s="16" t="s">
        <v>16</v>
      </c>
      <c r="B20" s="5">
        <f t="shared" si="0"/>
        <v>1117.02</v>
      </c>
      <c r="C20" s="4" t="s">
        <v>125</v>
      </c>
      <c r="D20" s="6">
        <v>485.98</v>
      </c>
      <c r="E20" s="12"/>
      <c r="F20" s="12"/>
      <c r="G20" s="4" t="s">
        <v>139</v>
      </c>
      <c r="H20" s="6">
        <v>1210</v>
      </c>
      <c r="I20" s="4"/>
      <c r="J20" s="4"/>
      <c r="K20" s="4"/>
      <c r="L20" s="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16" t="s">
        <v>23</v>
      </c>
      <c r="B21" s="5">
        <f t="shared" si="0"/>
        <v>0</v>
      </c>
      <c r="C21" s="4" t="s">
        <v>122</v>
      </c>
      <c r="D21" s="18">
        <v>1464.62</v>
      </c>
      <c r="E21" s="12"/>
      <c r="F21" s="12"/>
      <c r="G21" s="4" t="s">
        <v>123</v>
      </c>
      <c r="H21" s="6">
        <v>1348.38</v>
      </c>
      <c r="I21" s="12"/>
      <c r="J21" s="12"/>
      <c r="K21" s="4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5">
      <c r="A22" s="16" t="s">
        <v>17</v>
      </c>
      <c r="B22" s="5">
        <f t="shared" si="0"/>
        <v>169.63999999999987</v>
      </c>
      <c r="C22" s="4" t="s">
        <v>59</v>
      </c>
      <c r="D22" s="18">
        <f>1100+337.93+127.34+393.92</f>
        <v>1959.19</v>
      </c>
      <c r="E22" s="4" t="s">
        <v>105</v>
      </c>
      <c r="F22" s="4">
        <v>151</v>
      </c>
      <c r="G22" s="4" t="s">
        <v>59</v>
      </c>
      <c r="H22" s="9">
        <f>529.99+154.18</f>
        <v>684.17000000000007</v>
      </c>
      <c r="I22" s="4" t="s">
        <v>104</v>
      </c>
      <c r="J22" s="4">
        <v>163</v>
      </c>
      <c r="K22" s="4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25">
      <c r="A23" s="16" t="s">
        <v>18</v>
      </c>
      <c r="B23" s="5">
        <f t="shared" si="0"/>
        <v>0</v>
      </c>
      <c r="C23" s="4" t="s">
        <v>43</v>
      </c>
      <c r="D23" s="18">
        <v>991</v>
      </c>
      <c r="E23" s="4" t="s">
        <v>57</v>
      </c>
      <c r="F23" s="4">
        <v>134</v>
      </c>
      <c r="G23" s="4" t="s">
        <v>67</v>
      </c>
      <c r="H23" s="10">
        <v>450</v>
      </c>
      <c r="I23" s="4" t="s">
        <v>113</v>
      </c>
      <c r="J23" s="4">
        <v>141</v>
      </c>
      <c r="K23" s="4" t="s">
        <v>43</v>
      </c>
      <c r="L23" s="10">
        <v>195.4</v>
      </c>
      <c r="M23" s="12"/>
      <c r="N23" s="12"/>
      <c r="O23" s="4" t="s">
        <v>75</v>
      </c>
      <c r="P23" s="8">
        <v>207.76</v>
      </c>
      <c r="Q23" s="12"/>
      <c r="R23" s="12"/>
      <c r="S23" s="4" t="s">
        <v>60</v>
      </c>
      <c r="T23" s="10">
        <v>635.89</v>
      </c>
      <c r="U23" s="4" t="s">
        <v>106</v>
      </c>
      <c r="V23" s="4">
        <v>144</v>
      </c>
      <c r="W23" s="4" t="s">
        <v>81</v>
      </c>
      <c r="X23" s="10">
        <v>239</v>
      </c>
      <c r="Y23" s="4" t="s">
        <v>107</v>
      </c>
      <c r="Z23" s="4">
        <v>143</v>
      </c>
      <c r="AA23" s="4" t="s">
        <v>43</v>
      </c>
      <c r="AB23" s="9">
        <v>93.95</v>
      </c>
      <c r="AC23" s="4" t="s">
        <v>112</v>
      </c>
      <c r="AD23" s="4">
        <v>142</v>
      </c>
    </row>
    <row r="24" spans="1:30" x14ac:dyDescent="0.25">
      <c r="A24" s="16" t="s">
        <v>19</v>
      </c>
      <c r="B24" s="5">
        <f t="shared" si="0"/>
        <v>119.42000000000007</v>
      </c>
      <c r="C24" s="4" t="s">
        <v>45</v>
      </c>
      <c r="D24" s="18">
        <v>511.91</v>
      </c>
      <c r="E24" s="4" t="s">
        <v>114</v>
      </c>
      <c r="F24" s="4">
        <v>138</v>
      </c>
      <c r="G24" s="4" t="s">
        <v>74</v>
      </c>
      <c r="H24" s="8">
        <v>1968.67</v>
      </c>
      <c r="I24" s="12"/>
      <c r="J24" s="16">
        <v>149</v>
      </c>
      <c r="K24" s="4" t="s">
        <v>71</v>
      </c>
      <c r="L24" s="8">
        <v>213</v>
      </c>
      <c r="M24" s="4" t="s">
        <v>115</v>
      </c>
      <c r="N24" s="4">
        <v>164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25">
      <c r="A25" s="16" t="s">
        <v>20</v>
      </c>
      <c r="B25" s="5">
        <f t="shared" si="0"/>
        <v>0</v>
      </c>
      <c r="C25" s="4" t="s">
        <v>86</v>
      </c>
      <c r="D25" s="18">
        <v>2813</v>
      </c>
      <c r="E25" s="13"/>
      <c r="F25" s="12"/>
      <c r="G25" s="4"/>
      <c r="H25" s="6"/>
      <c r="I25" s="4"/>
      <c r="J25" s="4"/>
      <c r="K25" s="4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25">
      <c r="A26" s="16" t="s">
        <v>21</v>
      </c>
      <c r="B26" s="5">
        <f t="shared" si="0"/>
        <v>1.4210854715202004E-14</v>
      </c>
      <c r="C26" s="4" t="s">
        <v>46</v>
      </c>
      <c r="D26" s="18">
        <v>1313.8</v>
      </c>
      <c r="E26" s="4" t="s">
        <v>54</v>
      </c>
      <c r="F26" s="4">
        <v>132</v>
      </c>
      <c r="G26" s="4" t="s">
        <v>46</v>
      </c>
      <c r="H26" s="18">
        <v>1399.47</v>
      </c>
      <c r="I26" s="17" t="s">
        <v>58</v>
      </c>
      <c r="J26" s="17">
        <v>133</v>
      </c>
      <c r="K26" s="4" t="s">
        <v>46</v>
      </c>
      <c r="L26" s="6">
        <v>99.73</v>
      </c>
      <c r="M26" s="12"/>
      <c r="N26" s="1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25">
      <c r="A27" s="16" t="s">
        <v>22</v>
      </c>
      <c r="B27" s="5">
        <f t="shared" si="0"/>
        <v>112.01000000000016</v>
      </c>
      <c r="C27" s="4" t="s">
        <v>48</v>
      </c>
      <c r="D27" s="6">
        <v>2552.1799999999998</v>
      </c>
      <c r="E27" s="12"/>
      <c r="F27" s="12"/>
      <c r="G27" s="4" t="s">
        <v>135</v>
      </c>
      <c r="H27" s="6">
        <v>148.81</v>
      </c>
      <c r="I27" s="12"/>
      <c r="J27" s="12"/>
      <c r="K27" s="4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idden="1" x14ac:dyDescent="0.25">
      <c r="A28" t="s">
        <v>82</v>
      </c>
      <c r="B28" s="5">
        <f>SUM(B6:B27)</f>
        <v>6137.4699999999993</v>
      </c>
      <c r="H28"/>
      <c r="P28"/>
      <c r="T28"/>
      <c r="X28"/>
    </row>
    <row r="29" spans="1:30" hidden="1" x14ac:dyDescent="0.25">
      <c r="A29" t="s">
        <v>38</v>
      </c>
      <c r="B29" s="5">
        <f>B3-(B28+B30)</f>
        <v>207.95000000000437</v>
      </c>
      <c r="H29"/>
      <c r="L29"/>
      <c r="P29"/>
      <c r="T29"/>
      <c r="X29"/>
    </row>
    <row r="30" spans="1:30" hidden="1" x14ac:dyDescent="0.25">
      <c r="A30" t="s">
        <v>37</v>
      </c>
      <c r="B30" s="5">
        <f>SUM(D30:AC30)</f>
        <v>55654.579999999994</v>
      </c>
      <c r="D30" s="2">
        <f>SUM(D6:D27)</f>
        <v>29194.589999999997</v>
      </c>
      <c r="H30" s="2">
        <f>SUM(H6:H27)</f>
        <v>16414.2</v>
      </c>
      <c r="L30" s="2">
        <f>SUM(L6:L27)</f>
        <v>5815.0399999999991</v>
      </c>
      <c r="P30" s="2">
        <f>SUM(P6:P27)</f>
        <v>789.74</v>
      </c>
      <c r="T30" s="2">
        <f>SUM(T6:T27)</f>
        <v>2022.08</v>
      </c>
      <c r="X30" s="2">
        <f>SUM(X6:X27)</f>
        <v>1418.93</v>
      </c>
    </row>
  </sheetData>
  <sheetProtection algorithmName="SHA-512" hashValue="4zlD0lXsP03oLqidCudZIJ6jqxFGfnnlFYSCzg+N/tP8gTQV0me6fZGbyi8sffT8iBwfKoVsy0H1bLxUgvTe7Q==" saltValue="9Vzx+CEypt0FyF67FxnlAA==" spinCount="100000" sheet="1" objects="1" scenarios="1"/>
  <autoFilter ref="A5:Z30" xr:uid="{6D626094-71A3-42CB-8DDD-42F1F588C9C7}"/>
  <pageMargins left="0.7" right="0.7" top="0.75" bottom="0.75" header="0.3" footer="0.3"/>
  <pageSetup orientation="portrait" r:id="rId1"/>
  <headerFoot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5EB3-092D-4264-A11F-A54755E9ACAD}">
  <dimension ref="A1:B4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136</v>
      </c>
      <c r="B1">
        <v>20.56</v>
      </c>
    </row>
    <row r="2" spans="1:2" x14ac:dyDescent="0.25">
      <c r="A2" t="s">
        <v>137</v>
      </c>
      <c r="B2">
        <v>55.72</v>
      </c>
    </row>
    <row r="3" spans="1:2" x14ac:dyDescent="0.25">
      <c r="A3" t="s">
        <v>138</v>
      </c>
      <c r="B3">
        <v>72.53</v>
      </c>
    </row>
    <row r="4" spans="1:2" x14ac:dyDescent="0.25">
      <c r="B4">
        <f>SUM(B1:B3)</f>
        <v>148.81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CDB2-4417-4032-947E-9D9F7B53ED0E}">
  <dimension ref="A1:C12"/>
  <sheetViews>
    <sheetView workbookViewId="0">
      <selection activeCell="C12" sqref="C12"/>
    </sheetView>
  </sheetViews>
  <sheetFormatPr defaultRowHeight="15" x14ac:dyDescent="0.25"/>
  <cols>
    <col min="1" max="1" width="10.7109375" bestFit="1" customWidth="1"/>
  </cols>
  <sheetData>
    <row r="1" spans="1:3" x14ac:dyDescent="0.25">
      <c r="A1" s="14">
        <v>43797</v>
      </c>
      <c r="B1" t="s">
        <v>128</v>
      </c>
      <c r="C1">
        <v>15.88</v>
      </c>
    </row>
    <row r="2" spans="1:3" x14ac:dyDescent="0.25">
      <c r="A2" s="14">
        <v>43797</v>
      </c>
      <c r="B2" t="s">
        <v>128</v>
      </c>
      <c r="C2">
        <v>61.52</v>
      </c>
    </row>
    <row r="3" spans="1:3" x14ac:dyDescent="0.25">
      <c r="A3" s="15">
        <v>44159</v>
      </c>
      <c r="B3" t="s">
        <v>129</v>
      </c>
      <c r="C3">
        <v>29.32</v>
      </c>
    </row>
    <row r="4" spans="1:3" x14ac:dyDescent="0.25">
      <c r="A4" s="14">
        <v>43826</v>
      </c>
      <c r="B4" t="s">
        <v>130</v>
      </c>
      <c r="C4">
        <v>794.94</v>
      </c>
    </row>
    <row r="5" spans="1:3" x14ac:dyDescent="0.25">
      <c r="A5" s="14">
        <v>43694</v>
      </c>
      <c r="B5" t="s">
        <v>131</v>
      </c>
      <c r="C5">
        <f>194.15-4.99</f>
        <v>189.16</v>
      </c>
    </row>
    <row r="6" spans="1:3" x14ac:dyDescent="0.25">
      <c r="A6" s="14">
        <v>43717</v>
      </c>
      <c r="B6" t="s">
        <v>131</v>
      </c>
      <c r="C6">
        <v>153</v>
      </c>
    </row>
    <row r="7" spans="1:3" x14ac:dyDescent="0.25">
      <c r="A7" s="14">
        <v>43699</v>
      </c>
      <c r="B7" t="s">
        <v>132</v>
      </c>
      <c r="C7">
        <v>7.57</v>
      </c>
    </row>
    <row r="8" spans="1:3" x14ac:dyDescent="0.25">
      <c r="A8" s="14">
        <v>43699</v>
      </c>
      <c r="B8" t="s">
        <v>129</v>
      </c>
      <c r="C8">
        <v>33.53</v>
      </c>
    </row>
    <row r="9" spans="1:3" x14ac:dyDescent="0.25">
      <c r="A9" s="14">
        <v>43726</v>
      </c>
      <c r="B9" t="s">
        <v>131</v>
      </c>
      <c r="C9">
        <v>36.49</v>
      </c>
    </row>
    <row r="10" spans="1:3" x14ac:dyDescent="0.25">
      <c r="A10" s="14">
        <v>43744</v>
      </c>
      <c r="B10" t="s">
        <v>129</v>
      </c>
      <c r="C10">
        <v>5.4</v>
      </c>
    </row>
    <row r="11" spans="1:3" x14ac:dyDescent="0.25">
      <c r="A11" s="14">
        <v>43739</v>
      </c>
      <c r="B11" t="s">
        <v>130</v>
      </c>
      <c r="C11">
        <v>101.97</v>
      </c>
    </row>
    <row r="12" spans="1:3" x14ac:dyDescent="0.25">
      <c r="C12">
        <f>SUM(C1:C11)</f>
        <v>1428.7800000000002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</vt:lpstr>
      <vt:lpstr>union hi</vt:lpstr>
      <vt:lpstr>chatfield</vt:lpstr>
      <vt:lpstr>'2019'!Print_Area</vt:lpstr>
      <vt:lpstr>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Gantt</dc:creator>
  <cp:lastModifiedBy>Gantt</cp:lastModifiedBy>
  <cp:lastPrinted>2020-02-18T21:11:14Z</cp:lastPrinted>
  <dcterms:created xsi:type="dcterms:W3CDTF">2019-07-19T00:57:01Z</dcterms:created>
  <dcterms:modified xsi:type="dcterms:W3CDTF">2020-05-20T15:02:41Z</dcterms:modified>
</cp:coreProperties>
</file>